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60" activeTab="0"/>
  </bookViews>
  <sheets>
    <sheet name="приложение 6" sheetId="1" r:id="rId1"/>
  </sheets>
  <definedNames>
    <definedName name="_xlnm._FilterDatabase" localSheetId="0" hidden="1">'приложение 6'!$C$2:$C$123</definedName>
    <definedName name="_xlnm.Print_Titles" localSheetId="0">'приложение 6'!$6:$7</definedName>
    <definedName name="SHEET_TITLE" localSheetId="0">"приложение 6"</definedName>
    <definedName name="_xlnm.Print_Area" localSheetId="0">'приложение 6'!$A$1:$E$120</definedName>
  </definedNames>
  <calcPr fullCalcOnLoad="1"/>
</workbook>
</file>

<file path=xl/sharedStrings.xml><?xml version="1.0" encoding="utf-8"?>
<sst xmlns="http://schemas.openxmlformats.org/spreadsheetml/2006/main" count="312" uniqueCount="119">
  <si>
    <t xml:space="preserve">Наименование </t>
  </si>
  <si>
    <t>ЦСР</t>
  </si>
  <si>
    <t>ВР</t>
  </si>
  <si>
    <t>Суммы, тыс.рублей</t>
  </si>
  <si>
    <t xml:space="preserve">всего </t>
  </si>
  <si>
    <t>в том числе за счёт безвозмездных поступлений</t>
  </si>
  <si>
    <t>ОСГУ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</si>
  <si>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</si>
  <si>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</si>
  <si>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</si>
  <si>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</si>
  <si>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</si>
  <si>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</si>
  <si>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</si>
  <si>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</si>
  <si>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"Развитие малого и среднего предпринимательства в муниципальном районе Сергиевский"</t>
  </si>
  <si>
    <t>03 0 00 00000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</si>
  <si>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</si>
  <si>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</si>
  <si>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</si>
  <si>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04 0 00 00000</t>
  </si>
  <si>
    <t xml:space="preserve">Муниципальная программа "Комплексное развитие сельских территорий муниципального района Сергиевский Самарской области" </t>
  </si>
  <si>
    <t>05 0 00 00000</t>
  </si>
  <si>
    <t>Социальные выплаты гражданам, кроме публичных нормативных социальных выплат</t>
  </si>
  <si>
    <t>320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</si>
  <si>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</si>
  <si>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</si>
  <si>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</si>
  <si>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</si>
  <si>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</si>
  <si>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</si>
  <si>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</si>
  <si>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</si>
  <si>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</si>
  <si>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</si>
  <si>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</si>
  <si>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</si>
  <si>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</si>
  <si>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</si>
  <si>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</si>
  <si>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09 0 00 00000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</si>
  <si>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</si>
  <si>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10 0 00 00000</t>
  </si>
  <si>
    <t>Бюджетные инвестиции</t>
  </si>
  <si>
    <t>410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</si>
  <si>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</si>
  <si>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</si>
  <si>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</si>
  <si>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</si>
  <si>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</si>
  <si>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 программа  муниципального района Сергиевский "Молодой семье-доступное жилье" </t>
  </si>
  <si>
    <t>13 0 00 00000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</si>
  <si>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</si>
  <si>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14 0 00 00000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</si>
  <si>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</si>
  <si>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15 0 00 00000</t>
  </si>
  <si>
    <t xml:space="preserve">Муниципальная программа "Дети муниципального района Сергиевский" </t>
  </si>
  <si>
    <t>16 0 00 00000</t>
  </si>
  <si>
    <t>Иные выплаты населению</t>
  </si>
  <si>
    <t>360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</si>
  <si>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</si>
  <si>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17 0 00 00000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</si>
  <si>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</si>
  <si>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18 0 00 00000</t>
  </si>
  <si>
    <t>Подпрограмма "Управление муниципальным долгом муниципального района Сергиевский Самарской области"</t>
  </si>
  <si>
    <t>18 1 00 00000</t>
  </si>
  <si>
    <t>Обслуживание муниципального долга</t>
  </si>
  <si>
    <t>730</t>
  </si>
  <si>
    <t xml:space="preserve">Подпрограмма "Межбюджетные отношения муниципального района Сергиевский Самарской области" </t>
  </si>
  <si>
    <t>18 2 00 00000</t>
  </si>
  <si>
    <t xml:space="preserve">Дотации </t>
  </si>
  <si>
    <t>510</t>
  </si>
  <si>
    <t xml:space="preserve">Подпрограмма "Организация планирования и исполнения консолидированного бюджета м.р. Сергиевский" </t>
  </si>
  <si>
    <t>18 3 00 00000</t>
  </si>
  <si>
    <t>Расходы на выплаты персоналу государственных (муниципальных) органов</t>
  </si>
  <si>
    <t>120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</si>
  <si>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</si>
  <si>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>19 0 00 00000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</si>
  <si>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</si>
  <si>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>20 0 00 00000</t>
  </si>
  <si>
    <t xml:space="preserve">Муниципальная программа "Содержание улично-дорожной сети муниципального района Сергиевский" 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</si>
  <si>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</si>
  <si>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</si>
  <si>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</si>
  <si>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</si>
  <si>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</si>
  <si>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</si>
  <si>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</si>
  <si>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</si>
  <si>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</si>
  <si>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</si>
  <si>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</si>
  <si>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 xml:space="preserve">Муниципальная программа "Развитие муниципальной службы в администрации муниципального района Сергиевский" </t>
  </si>
  <si>
    <t>24 0 00 00000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</si>
  <si>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</si>
  <si>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</si>
  <si>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муниципального района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</si>
  <si>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</si>
  <si>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</si>
  <si>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</si>
  <si>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 xml:space="preserve">Муниципальная программа "Улучшение условий и охраны труда в муниципальном районе Сергиевский" </t>
  </si>
  <si>
    <t>32 0 00 00000</t>
  </si>
  <si>
    <t xml:space="preserve">Расходы на выплаты персоналу государственных (муниципальных) органов 
</t>
  </si>
  <si>
    <t>Муниципальная программа "Создание благоприятных условий в целях привлечения и закрепления медицинских работников для работы в подразделениях государственного бюджетного учреждения здравоохранения Самарской области "Сергиевская центральная районная больница", расположенных на территории муниципального района Сергиевский"</t>
  </si>
  <si>
    <t>33 0 00 00000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</si>
  <si>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</si>
  <si>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35 0 00 00000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</si>
  <si>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</si>
  <si>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</si>
  <si>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37 0 00 00000</t>
  </si>
  <si>
    <t>Непрограммные направления расходов местного бюджета</t>
  </si>
  <si>
    <t>99 0 00 00000</t>
  </si>
  <si>
    <t>211; 213</t>
  </si>
  <si>
    <t>221; 222; 223; 224; 225; 226; 290; 310; 340; 530 (без командировок)</t>
  </si>
  <si>
    <t>Резервные средства</t>
  </si>
  <si>
    <t>870</t>
  </si>
  <si>
    <t>ИТОГО: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</si>
  <si>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</t>
  </si>
  <si>
    <t xml:space="preserve">Приложение 5
к проекту Решения Собрания представителей муниципального района Сергиевский "О бюджете муниципального района Сергиевский на 2021 год и на плановый период 2022 и 2023 годов"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</si>
</sst>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00"/>
    <numFmt numFmtId="181" formatCode="0.000000"/>
    <numFmt numFmtId="182" formatCode="0.00000"/>
    <numFmt numFmtId="183" formatCode="#,##0.00000"/>
    <numFmt numFmtId="184" formatCode="#,##0.0000"/>
    <numFmt numFmtId="185" formatCode="#,##0.000"/>
    <numFmt numFmtId="186" formatCode="#,##0.0"/>
  </numFmts>
  <fonts count="39">
    <font>
      <sz val="10"/>
      <name val="Arial Cyr"/>
      <family val="0"/>
    </font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" fontId="2" fillId="33" borderId="0" xfId="0" applyNumberFormat="1" applyFont="1" applyFill="1" applyBorder="1" applyAlignment="1" applyProtection="1">
      <alignment/>
      <protection/>
    </xf>
    <xf numFmtId="182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 horizontal="right" wrapText="1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0" fontId="3" fillId="33" borderId="10" xfId="0" applyNumberFormat="1" applyFont="1" applyFill="1" applyBorder="1" applyAlignment="1" applyProtection="1">
      <alignment wrapText="1"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182" fontId="1" fillId="33" borderId="0" xfId="0" applyNumberFormat="1" applyFont="1" applyFill="1" applyBorder="1" applyAlignment="1" applyProtection="1">
      <alignment vertical="justify" wrapText="1"/>
      <protection/>
    </xf>
    <xf numFmtId="181" fontId="2" fillId="33" borderId="0" xfId="0" applyNumberFormat="1" applyFon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right" wrapText="1"/>
      <protection/>
    </xf>
    <xf numFmtId="1" fontId="1" fillId="33" borderId="0" xfId="0" applyNumberFormat="1" applyFont="1" applyFill="1" applyBorder="1" applyAlignment="1" applyProtection="1">
      <alignment horizontal="left" vertical="justify" wrapText="1" indent="1"/>
      <protection/>
    </xf>
    <xf numFmtId="182" fontId="1" fillId="33" borderId="0" xfId="0" applyNumberFormat="1" applyFont="1" applyFill="1" applyBorder="1" applyAlignment="1" applyProtection="1">
      <alignment horizontal="center" vertical="justify" wrapText="1"/>
      <protection/>
    </xf>
    <xf numFmtId="0" fontId="1" fillId="33" borderId="0" xfId="0" applyNumberFormat="1" applyFont="1" applyFill="1" applyBorder="1" applyAlignment="1" applyProtection="1">
      <alignment horizontal="left" vertical="justify" wrapText="1" inden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3" fontId="3" fillId="33" borderId="10" xfId="0" applyNumberFormat="1" applyFont="1" applyFill="1" applyBorder="1" applyAlignment="1" applyProtection="1">
      <alignment wrapText="1"/>
      <protection/>
    </xf>
    <xf numFmtId="3" fontId="1" fillId="33" borderId="10" xfId="0" applyNumberFormat="1" applyFont="1" applyFill="1" applyBorder="1" applyAlignment="1" applyProtection="1">
      <alignment wrapText="1"/>
      <protection/>
    </xf>
    <xf numFmtId="3" fontId="1" fillId="33" borderId="10" xfId="0" applyNumberFormat="1" applyFont="1" applyFill="1" applyBorder="1" applyAlignment="1" applyProtection="1">
      <alignment/>
      <protection/>
    </xf>
    <xf numFmtId="3" fontId="1" fillId="33" borderId="10" xfId="0" applyNumberFormat="1" applyFont="1" applyFill="1" applyBorder="1" applyAlignment="1" applyProtection="1">
      <alignment horizontal="right" wrapText="1"/>
      <protection/>
    </xf>
    <xf numFmtId="3" fontId="3" fillId="33" borderId="10" xfId="0" applyNumberFormat="1" applyFont="1" applyFill="1" applyBorder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 horizontal="right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Border="1" applyAlignment="1" applyProtection="1">
      <alignment horizontal="center" vertical="justify" wrapText="1"/>
      <protection/>
    </xf>
    <xf numFmtId="49" fontId="1" fillId="33" borderId="0" xfId="0" applyNumberFormat="1" applyFont="1" applyFill="1" applyBorder="1" applyAlignment="1" applyProtection="1">
      <alignment horizontal="center" vertical="justify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3"/>
  <sheetViews>
    <sheetView tabSelected="1" zoomScale="90" zoomScaleNormal="90" zoomScaleSheetLayoutView="1" zoomScalePageLayoutView="0" workbookViewId="0" topLeftCell="A1">
      <selection activeCell="D3" sqref="D3"/>
    </sheetView>
  </sheetViews>
  <sheetFormatPr defaultColWidth="9.125" defaultRowHeight="12.75"/>
  <cols>
    <col min="1" max="1" width="52.50390625" style="13" customWidth="1"/>
    <col min="2" max="2" width="17.375" style="13" customWidth="1"/>
    <col min="3" max="3" width="9.50390625" style="13" customWidth="1"/>
    <col min="4" max="4" width="19.875" style="1" customWidth="1"/>
    <col min="5" max="5" width="20.625" style="1" customWidth="1"/>
    <col min="6" max="6" width="21.625" style="13" hidden="1" customWidth="1"/>
    <col min="7" max="16384" width="9.125" style="13" customWidth="1"/>
  </cols>
  <sheetData>
    <row r="2" spans="1:6" ht="114" customHeight="1">
      <c r="A2" s="6"/>
      <c r="B2" s="6"/>
      <c r="C2" s="18"/>
      <c r="D2" s="36" t="s">
        <v>118</v>
      </c>
      <c r="E2" s="37"/>
      <c r="F2" s="37"/>
    </row>
    <row r="3" spans="1:6" ht="15" customHeight="1">
      <c r="A3" s="6"/>
      <c r="B3" s="6"/>
      <c r="C3" s="18"/>
      <c r="D3" s="23"/>
      <c r="E3" s="23"/>
      <c r="F3" s="23"/>
    </row>
    <row r="4" spans="1:6" ht="60.75" customHeight="1">
      <c r="A4" s="35" t="s">
        <v>117</v>
      </c>
      <c r="B4" s="35"/>
      <c r="C4" s="35"/>
      <c r="D4" s="35"/>
      <c r="E4" s="35"/>
      <c r="F4" s="24"/>
    </row>
    <row r="5" spans="1:6" ht="18" customHeight="1">
      <c r="A5" s="6"/>
      <c r="B5" s="6"/>
      <c r="C5" s="6"/>
      <c r="D5" s="4"/>
      <c r="E5" s="22"/>
      <c r="F5" s="24"/>
    </row>
    <row r="6" spans="1:6" ht="21.75" customHeight="1">
      <c r="A6" s="32" t="s">
        <v>0</v>
      </c>
      <c r="B6" s="33" t="s">
        <v>1</v>
      </c>
      <c r="C6" s="33" t="s">
        <v>2</v>
      </c>
      <c r="D6" s="34" t="s">
        <v>3</v>
      </c>
      <c r="E6" s="34"/>
      <c r="F6" s="8"/>
    </row>
    <row r="7" spans="1:6" ht="60.75" customHeight="1">
      <c r="A7" s="32"/>
      <c r="B7" s="33"/>
      <c r="C7" s="33"/>
      <c r="D7" s="20" t="s">
        <v>4</v>
      </c>
      <c r="E7" s="20" t="s">
        <v>5</v>
      </c>
      <c r="F7" s="11" t="s">
        <v>6</v>
      </c>
    </row>
    <row r="8" spans="1:6" ht="70.5" customHeight="1">
      <c r="A8" s="15" t="s">
        <v>7</v>
      </c>
      <c r="B8" s="21" t="s">
        <v>8</v>
      </c>
      <c r="C8" s="21"/>
      <c r="D8" s="26">
        <f>D9+D10</f>
        <v>11</v>
      </c>
      <c r="E8" s="26">
        <f>E9+E10</f>
        <v>0</v>
      </c>
      <c r="F8" s="11"/>
    </row>
    <row r="9" spans="1:6" ht="58.5" customHeight="1">
      <c r="A9" s="17" t="s">
        <v>9</v>
      </c>
      <c r="B9" s="5" t="s">
        <v>8</v>
      </c>
      <c r="C9" s="5" t="s">
        <v>10</v>
      </c>
      <c r="D9" s="27">
        <v>11</v>
      </c>
      <c r="E9" s="28">
        <v>0</v>
      </c>
      <c r="F9" s="11"/>
    </row>
    <row r="10" spans="1:6" ht="33.75" customHeight="1" hidden="1">
      <c r="A10" s="17" t="s">
        <v>11</v>
      </c>
      <c r="B10" s="5" t="s">
        <v>8</v>
      </c>
      <c r="C10" s="5" t="s">
        <v>12</v>
      </c>
      <c r="D10" s="27">
        <v>0</v>
      </c>
      <c r="E10" s="28">
        <v>0</v>
      </c>
      <c r="F10" s="11"/>
    </row>
    <row r="11" spans="1:6" ht="66" customHeight="1" hidden="1">
      <c r="A11" s="15" t="s">
        <v>13</v>
      </c>
      <c r="B11" s="21" t="s">
        <v>14</v>
      </c>
      <c r="C11" s="21"/>
      <c r="D11" s="26">
        <f>D12</f>
        <v>0</v>
      </c>
      <c r="E11" s="26">
        <f>E12</f>
        <v>0</v>
      </c>
      <c r="F11" s="11"/>
    </row>
    <row r="12" spans="1:6" ht="58.5" customHeight="1" hidden="1">
      <c r="A12" s="17" t="s">
        <v>9</v>
      </c>
      <c r="B12" s="5" t="s">
        <v>14</v>
      </c>
      <c r="C12" s="5" t="s">
        <v>10</v>
      </c>
      <c r="D12" s="27"/>
      <c r="E12" s="27">
        <v>0</v>
      </c>
      <c r="F12" s="11"/>
    </row>
    <row r="13" spans="1:6" ht="58.5" customHeight="1">
      <c r="A13" s="15" t="s">
        <v>15</v>
      </c>
      <c r="B13" s="21" t="s">
        <v>16</v>
      </c>
      <c r="C13" s="21"/>
      <c r="D13" s="26">
        <f>D14+D15</f>
        <v>630</v>
      </c>
      <c r="E13" s="26">
        <f>E14+E15</f>
        <v>0</v>
      </c>
      <c r="F13" s="11"/>
    </row>
    <row r="14" spans="1:6" ht="58.5" customHeight="1">
      <c r="A14" s="17" t="s">
        <v>9</v>
      </c>
      <c r="B14" s="5" t="s">
        <v>16</v>
      </c>
      <c r="C14" s="5" t="s">
        <v>10</v>
      </c>
      <c r="D14" s="27">
        <v>30</v>
      </c>
      <c r="E14" s="27">
        <v>0</v>
      </c>
      <c r="F14" s="11"/>
    </row>
    <row r="15" spans="1:6" ht="58.5" customHeight="1">
      <c r="A15" s="17" t="s">
        <v>17</v>
      </c>
      <c r="B15" s="5" t="s">
        <v>16</v>
      </c>
      <c r="C15" s="5" t="s">
        <v>18</v>
      </c>
      <c r="D15" s="27">
        <v>600</v>
      </c>
      <c r="E15" s="27">
        <v>0</v>
      </c>
      <c r="F15" s="11"/>
    </row>
    <row r="16" spans="1:6" ht="88.5" customHeight="1">
      <c r="A16" s="15" t="s">
        <v>19</v>
      </c>
      <c r="B16" s="21" t="s">
        <v>20</v>
      </c>
      <c r="C16" s="21"/>
      <c r="D16" s="26">
        <f>D17</f>
        <v>240.20746</v>
      </c>
      <c r="E16" s="26">
        <f>E17</f>
        <v>0</v>
      </c>
      <c r="F16" s="11"/>
    </row>
    <row r="17" spans="1:6" ht="58.5" customHeight="1">
      <c r="A17" s="17" t="s">
        <v>9</v>
      </c>
      <c r="B17" s="5" t="s">
        <v>20</v>
      </c>
      <c r="C17" s="5" t="s">
        <v>10</v>
      </c>
      <c r="D17" s="27">
        <v>240.20746</v>
      </c>
      <c r="E17" s="27">
        <v>0</v>
      </c>
      <c r="F17" s="11"/>
    </row>
    <row r="18" spans="1:6" ht="76.5" customHeight="1">
      <c r="A18" s="15" t="s">
        <v>21</v>
      </c>
      <c r="B18" s="21" t="s">
        <v>22</v>
      </c>
      <c r="C18" s="21"/>
      <c r="D18" s="26">
        <f>D19+D20+D21</f>
        <v>255288.67501</v>
      </c>
      <c r="E18" s="26">
        <f>E19+E20+E21</f>
        <v>3689.98176</v>
      </c>
      <c r="F18" s="11"/>
    </row>
    <row r="19" spans="1:6" ht="45.75" customHeight="1">
      <c r="A19" s="17" t="s">
        <v>9</v>
      </c>
      <c r="B19" s="5" t="s">
        <v>22</v>
      </c>
      <c r="C19" s="5" t="s">
        <v>10</v>
      </c>
      <c r="D19" s="27">
        <f>5203+31038.95946</f>
        <v>36241.95946</v>
      </c>
      <c r="E19" s="27">
        <v>0</v>
      </c>
      <c r="F19" s="11"/>
    </row>
    <row r="20" spans="1:6" ht="45.75" customHeight="1">
      <c r="A20" s="17" t="s">
        <v>23</v>
      </c>
      <c r="B20" s="5" t="s">
        <v>22</v>
      </c>
      <c r="C20" s="31" t="s">
        <v>24</v>
      </c>
      <c r="D20" s="27">
        <v>3238.84017</v>
      </c>
      <c r="E20" s="27">
        <v>3192.53447</v>
      </c>
      <c r="F20" s="11"/>
    </row>
    <row r="21" spans="1:6" ht="25.5" customHeight="1">
      <c r="A21" s="17" t="s">
        <v>43</v>
      </c>
      <c r="B21" s="5" t="s">
        <v>22</v>
      </c>
      <c r="C21" s="31" t="s">
        <v>44</v>
      </c>
      <c r="D21" s="27">
        <f>503.66538+99959.11+115345.1</f>
        <v>215807.87538</v>
      </c>
      <c r="E21" s="27">
        <v>497.44729</v>
      </c>
      <c r="F21" s="11"/>
    </row>
    <row r="22" spans="1:6" ht="78" hidden="1">
      <c r="A22" s="15" t="s">
        <v>25</v>
      </c>
      <c r="B22" s="21" t="s">
        <v>26</v>
      </c>
      <c r="C22" s="21"/>
      <c r="D22" s="26">
        <f>D25+D23+D24+D26</f>
        <v>0</v>
      </c>
      <c r="E22" s="26">
        <f>E25+E23+E24+E26</f>
        <v>0</v>
      </c>
      <c r="F22" s="11"/>
    </row>
    <row r="23" spans="1:6" ht="30" hidden="1">
      <c r="A23" s="17" t="s">
        <v>27</v>
      </c>
      <c r="B23" s="5" t="s">
        <v>26</v>
      </c>
      <c r="C23" s="5" t="s">
        <v>28</v>
      </c>
      <c r="D23" s="27"/>
      <c r="E23" s="27"/>
      <c r="F23" s="11"/>
    </row>
    <row r="24" spans="1:6" ht="45" hidden="1">
      <c r="A24" s="17" t="s">
        <v>9</v>
      </c>
      <c r="B24" s="5" t="s">
        <v>26</v>
      </c>
      <c r="C24" s="5" t="s">
        <v>10</v>
      </c>
      <c r="D24" s="27"/>
      <c r="E24" s="27"/>
      <c r="F24" s="11"/>
    </row>
    <row r="25" spans="1:6" ht="51" customHeight="1" hidden="1">
      <c r="A25" s="17" t="s">
        <v>23</v>
      </c>
      <c r="B25" s="5" t="s">
        <v>26</v>
      </c>
      <c r="C25" s="5" t="s">
        <v>24</v>
      </c>
      <c r="D25" s="27"/>
      <c r="E25" s="27"/>
      <c r="F25" s="11"/>
    </row>
    <row r="26" spans="1:6" ht="33" customHeight="1" hidden="1">
      <c r="A26" s="17" t="s">
        <v>29</v>
      </c>
      <c r="B26" s="5" t="s">
        <v>26</v>
      </c>
      <c r="C26" s="5" t="s">
        <v>30</v>
      </c>
      <c r="D26" s="27"/>
      <c r="E26" s="27"/>
      <c r="F26" s="11"/>
    </row>
    <row r="27" spans="1:6" ht="57.75" customHeight="1">
      <c r="A27" s="15" t="s">
        <v>31</v>
      </c>
      <c r="B27" s="21" t="s">
        <v>32</v>
      </c>
      <c r="C27" s="21"/>
      <c r="D27" s="26">
        <f>D30+D31+D28+D29</f>
        <v>75913.14648</v>
      </c>
      <c r="E27" s="26">
        <f>E30+E31+E28+E29</f>
        <v>0</v>
      </c>
      <c r="F27" s="11"/>
    </row>
    <row r="28" spans="1:6" ht="36" customHeight="1">
      <c r="A28" s="17" t="s">
        <v>27</v>
      </c>
      <c r="B28" s="5" t="s">
        <v>32</v>
      </c>
      <c r="C28" s="5" t="s">
        <v>28</v>
      </c>
      <c r="D28" s="27">
        <v>13417.52097</v>
      </c>
      <c r="E28" s="28">
        <v>0</v>
      </c>
      <c r="F28" s="11"/>
    </row>
    <row r="29" spans="1:6" ht="51" customHeight="1">
      <c r="A29" s="17" t="s">
        <v>9</v>
      </c>
      <c r="B29" s="5" t="s">
        <v>32</v>
      </c>
      <c r="C29" s="5" t="s">
        <v>10</v>
      </c>
      <c r="D29" s="27">
        <v>275</v>
      </c>
      <c r="E29" s="27">
        <v>0</v>
      </c>
      <c r="F29" s="11"/>
    </row>
    <row r="30" spans="1:6" ht="26.25" customHeight="1">
      <c r="A30" s="17" t="s">
        <v>33</v>
      </c>
      <c r="B30" s="5" t="s">
        <v>32</v>
      </c>
      <c r="C30" s="5" t="s">
        <v>34</v>
      </c>
      <c r="D30" s="27">
        <f>15050.24446+13523.00797+200</f>
        <v>28773.25243</v>
      </c>
      <c r="E30" s="27">
        <v>0</v>
      </c>
      <c r="F30" s="11"/>
    </row>
    <row r="31" spans="1:6" ht="26.25" customHeight="1">
      <c r="A31" s="17" t="s">
        <v>35</v>
      </c>
      <c r="B31" s="5" t="s">
        <v>32</v>
      </c>
      <c r="C31" s="5" t="s">
        <v>36</v>
      </c>
      <c r="D31" s="27">
        <f>33317.37308+130</f>
        <v>33447.37308</v>
      </c>
      <c r="E31" s="27">
        <v>0</v>
      </c>
      <c r="F31" s="11"/>
    </row>
    <row r="32" spans="1:6" ht="99.75" customHeight="1">
      <c r="A32" s="15" t="s">
        <v>37</v>
      </c>
      <c r="B32" s="21" t="s">
        <v>38</v>
      </c>
      <c r="C32" s="21"/>
      <c r="D32" s="26">
        <f>D33+D34</f>
        <v>1750.34268</v>
      </c>
      <c r="E32" s="26">
        <f>E33+E34</f>
        <v>0</v>
      </c>
      <c r="F32" s="11"/>
    </row>
    <row r="33" spans="1:6" ht="24" customHeight="1">
      <c r="A33" s="17" t="s">
        <v>33</v>
      </c>
      <c r="B33" s="5" t="s">
        <v>38</v>
      </c>
      <c r="C33" s="5" t="s">
        <v>34</v>
      </c>
      <c r="D33" s="27">
        <v>1750.34268</v>
      </c>
      <c r="E33" s="27">
        <v>0</v>
      </c>
      <c r="F33" s="11"/>
    </row>
    <row r="34" spans="1:6" ht="24" customHeight="1" hidden="1">
      <c r="A34" s="17" t="s">
        <v>35</v>
      </c>
      <c r="B34" s="5" t="s">
        <v>38</v>
      </c>
      <c r="C34" s="5" t="s">
        <v>36</v>
      </c>
      <c r="D34" s="27"/>
      <c r="E34" s="27">
        <v>0</v>
      </c>
      <c r="F34" s="11"/>
    </row>
    <row r="35" spans="1:6" ht="69.75" customHeight="1">
      <c r="A35" s="15" t="s">
        <v>39</v>
      </c>
      <c r="B35" s="21" t="s">
        <v>40</v>
      </c>
      <c r="C35" s="21"/>
      <c r="D35" s="26">
        <f>D36</f>
        <v>32769.75635</v>
      </c>
      <c r="E35" s="26">
        <f>E36</f>
        <v>0</v>
      </c>
      <c r="F35" s="11"/>
    </row>
    <row r="36" spans="1:6" ht="27.75" customHeight="1">
      <c r="A36" s="17" t="s">
        <v>35</v>
      </c>
      <c r="B36" s="5" t="s">
        <v>40</v>
      </c>
      <c r="C36" s="5" t="s">
        <v>36</v>
      </c>
      <c r="D36" s="27">
        <v>32769.75635</v>
      </c>
      <c r="E36" s="27">
        <v>0</v>
      </c>
      <c r="F36" s="11"/>
    </row>
    <row r="37" spans="1:6" ht="99.75" customHeight="1">
      <c r="A37" s="15" t="s">
        <v>41</v>
      </c>
      <c r="B37" s="21" t="s">
        <v>42</v>
      </c>
      <c r="C37" s="21"/>
      <c r="D37" s="26">
        <f>D38</f>
        <v>108162.09731</v>
      </c>
      <c r="E37" s="26">
        <f>E38</f>
        <v>103144.29739</v>
      </c>
      <c r="F37" s="11"/>
    </row>
    <row r="38" spans="1:6" ht="27.75" customHeight="1">
      <c r="A38" s="17" t="s">
        <v>43</v>
      </c>
      <c r="B38" s="5" t="s">
        <v>42</v>
      </c>
      <c r="C38" s="5" t="s">
        <v>44</v>
      </c>
      <c r="D38" s="27">
        <v>108162.09731</v>
      </c>
      <c r="E38" s="28">
        <v>103144.29739</v>
      </c>
      <c r="F38" s="11"/>
    </row>
    <row r="39" spans="1:6" ht="66.75" customHeight="1" hidden="1">
      <c r="A39" s="15" t="s">
        <v>45</v>
      </c>
      <c r="B39" s="21" t="s">
        <v>46</v>
      </c>
      <c r="C39" s="21"/>
      <c r="D39" s="26">
        <f>D40</f>
        <v>0</v>
      </c>
      <c r="E39" s="26">
        <f>E40</f>
        <v>0</v>
      </c>
      <c r="F39" s="11"/>
    </row>
    <row r="40" spans="1:6" ht="51" customHeight="1" hidden="1">
      <c r="A40" s="17" t="s">
        <v>9</v>
      </c>
      <c r="B40" s="5" t="s">
        <v>46</v>
      </c>
      <c r="C40" s="5" t="s">
        <v>10</v>
      </c>
      <c r="D40" s="27"/>
      <c r="E40" s="27"/>
      <c r="F40" s="11"/>
    </row>
    <row r="41" spans="1:6" ht="69" customHeight="1">
      <c r="A41" s="15" t="s">
        <v>47</v>
      </c>
      <c r="B41" s="21" t="s">
        <v>48</v>
      </c>
      <c r="C41" s="21"/>
      <c r="D41" s="26">
        <f>D43+D42+D44</f>
        <v>100</v>
      </c>
      <c r="E41" s="26">
        <f>E43+E42+E44</f>
        <v>0</v>
      </c>
      <c r="F41" s="11"/>
    </row>
    <row r="42" spans="1:6" ht="54" customHeight="1">
      <c r="A42" s="17" t="s">
        <v>9</v>
      </c>
      <c r="B42" s="5" t="s">
        <v>48</v>
      </c>
      <c r="C42" s="5" t="s">
        <v>10</v>
      </c>
      <c r="D42" s="27">
        <f>50+50</f>
        <v>100</v>
      </c>
      <c r="E42" s="27">
        <v>0</v>
      </c>
      <c r="F42" s="11"/>
    </row>
    <row r="43" spans="1:6" ht="26.25" customHeight="1" hidden="1">
      <c r="A43" s="16" t="s">
        <v>43</v>
      </c>
      <c r="B43" s="5" t="s">
        <v>48</v>
      </c>
      <c r="C43" s="5" t="s">
        <v>44</v>
      </c>
      <c r="D43" s="27"/>
      <c r="E43" s="27">
        <v>0</v>
      </c>
      <c r="F43" s="11"/>
    </row>
    <row r="44" spans="1:6" ht="70.5" customHeight="1" hidden="1">
      <c r="A44" s="16" t="s">
        <v>49</v>
      </c>
      <c r="B44" s="5" t="s">
        <v>48</v>
      </c>
      <c r="C44" s="5" t="s">
        <v>18</v>
      </c>
      <c r="D44" s="27"/>
      <c r="E44" s="27">
        <v>0</v>
      </c>
      <c r="F44" s="11"/>
    </row>
    <row r="45" spans="1:6" ht="54" customHeight="1">
      <c r="A45" s="15" t="s">
        <v>50</v>
      </c>
      <c r="B45" s="21" t="s">
        <v>51</v>
      </c>
      <c r="C45" s="21"/>
      <c r="D45" s="26">
        <f>D46</f>
        <v>13766.8251</v>
      </c>
      <c r="E45" s="26">
        <f>E46</f>
        <v>10417.35655</v>
      </c>
      <c r="F45" s="11"/>
    </row>
    <row r="46" spans="1:6" ht="40.5" customHeight="1">
      <c r="A46" s="17" t="s">
        <v>23</v>
      </c>
      <c r="B46" s="5" t="s">
        <v>51</v>
      </c>
      <c r="C46" s="5" t="s">
        <v>24</v>
      </c>
      <c r="D46" s="27">
        <v>13766.8251</v>
      </c>
      <c r="E46" s="28">
        <v>10417.35655</v>
      </c>
      <c r="F46" s="11"/>
    </row>
    <row r="47" spans="1:6" ht="68.25" customHeight="1">
      <c r="A47" s="15" t="s">
        <v>52</v>
      </c>
      <c r="B47" s="21" t="s">
        <v>53</v>
      </c>
      <c r="C47" s="21"/>
      <c r="D47" s="26">
        <f>D48+D49</f>
        <v>18814.38697</v>
      </c>
      <c r="E47" s="26">
        <f>E48+E49</f>
        <v>0</v>
      </c>
      <c r="F47" s="11"/>
    </row>
    <row r="48" spans="1:6" ht="30.75" customHeight="1">
      <c r="A48" s="17" t="s">
        <v>33</v>
      </c>
      <c r="B48" s="5" t="s">
        <v>53</v>
      </c>
      <c r="C48" s="5" t="s">
        <v>34</v>
      </c>
      <c r="D48" s="27">
        <v>18814.38697</v>
      </c>
      <c r="E48" s="27">
        <v>0</v>
      </c>
      <c r="F48" s="11"/>
    </row>
    <row r="49" spans="1:6" ht="79.5" customHeight="1" hidden="1">
      <c r="A49" s="17" t="s">
        <v>49</v>
      </c>
      <c r="B49" s="5" t="s">
        <v>53</v>
      </c>
      <c r="C49" s="5" t="s">
        <v>18</v>
      </c>
      <c r="D49" s="27">
        <v>0</v>
      </c>
      <c r="E49" s="27">
        <v>0</v>
      </c>
      <c r="F49" s="11"/>
    </row>
    <row r="50" spans="1:6" ht="119.25" customHeight="1">
      <c r="A50" s="15" t="s">
        <v>54</v>
      </c>
      <c r="B50" s="21" t="s">
        <v>55</v>
      </c>
      <c r="C50" s="21"/>
      <c r="D50" s="26">
        <f>D51+D52</f>
        <v>20021.2</v>
      </c>
      <c r="E50" s="26">
        <f>E51+E52</f>
        <v>16467.70622</v>
      </c>
      <c r="F50" s="11"/>
    </row>
    <row r="51" spans="1:6" ht="48.75" customHeight="1">
      <c r="A51" s="17" t="s">
        <v>9</v>
      </c>
      <c r="B51" s="5" t="s">
        <v>55</v>
      </c>
      <c r="C51" s="5" t="s">
        <v>10</v>
      </c>
      <c r="D51" s="27">
        <f>439.9+1921.61+229.92</f>
        <v>2591.43</v>
      </c>
      <c r="E51" s="28">
        <v>104.6</v>
      </c>
      <c r="F51" s="11"/>
    </row>
    <row r="52" spans="1:6" ht="31.5" customHeight="1">
      <c r="A52" s="17" t="s">
        <v>43</v>
      </c>
      <c r="B52" s="5" t="s">
        <v>55</v>
      </c>
      <c r="C52" s="5" t="s">
        <v>44</v>
      </c>
      <c r="D52" s="27">
        <v>17429.77</v>
      </c>
      <c r="E52" s="28">
        <v>16363.10622</v>
      </c>
      <c r="F52" s="11"/>
    </row>
    <row r="53" spans="1:6" ht="30.75" customHeight="1">
      <c r="A53" s="15" t="s">
        <v>56</v>
      </c>
      <c r="B53" s="21" t="s">
        <v>57</v>
      </c>
      <c r="C53" s="21"/>
      <c r="D53" s="26">
        <f>D56+D57+D54+D55</f>
        <v>1012.7</v>
      </c>
      <c r="E53" s="26">
        <f>E56+E57+E54+E55</f>
        <v>546.7</v>
      </c>
      <c r="F53" s="11"/>
    </row>
    <row r="54" spans="1:6" ht="52.5" customHeight="1">
      <c r="A54" s="17" t="s">
        <v>9</v>
      </c>
      <c r="B54" s="5" t="s">
        <v>57</v>
      </c>
      <c r="C54" s="5" t="s">
        <v>10</v>
      </c>
      <c r="D54" s="29">
        <v>346</v>
      </c>
      <c r="E54" s="29">
        <v>0</v>
      </c>
      <c r="F54" s="11"/>
    </row>
    <row r="55" spans="1:6" ht="27.75" customHeight="1" hidden="1">
      <c r="A55" s="17" t="s">
        <v>58</v>
      </c>
      <c r="B55" s="5" t="s">
        <v>57</v>
      </c>
      <c r="C55" s="5" t="s">
        <v>59</v>
      </c>
      <c r="D55" s="29"/>
      <c r="E55" s="29">
        <v>0</v>
      </c>
      <c r="F55" s="11"/>
    </row>
    <row r="56" spans="1:6" ht="30.75" customHeight="1">
      <c r="A56" s="17" t="s">
        <v>33</v>
      </c>
      <c r="B56" s="5" t="s">
        <v>57</v>
      </c>
      <c r="C56" s="5" t="s">
        <v>34</v>
      </c>
      <c r="D56" s="27">
        <v>666.7</v>
      </c>
      <c r="E56" s="27">
        <v>546.7</v>
      </c>
      <c r="F56" s="11"/>
    </row>
    <row r="57" spans="1:6" ht="28.5" customHeight="1" hidden="1">
      <c r="A57" s="17" t="s">
        <v>35</v>
      </c>
      <c r="B57" s="5" t="s">
        <v>57</v>
      </c>
      <c r="C57" s="5" t="s">
        <v>36</v>
      </c>
      <c r="D57" s="27"/>
      <c r="E57" s="27"/>
      <c r="F57" s="11"/>
    </row>
    <row r="58" spans="1:6" ht="78" customHeight="1">
      <c r="A58" s="15" t="s">
        <v>60</v>
      </c>
      <c r="B58" s="21" t="s">
        <v>61</v>
      </c>
      <c r="C58" s="21"/>
      <c r="D58" s="26">
        <f>D59</f>
        <v>4951.92212</v>
      </c>
      <c r="E58" s="26">
        <f>E59</f>
        <v>0</v>
      </c>
      <c r="F58" s="11"/>
    </row>
    <row r="59" spans="1:6" ht="48.75" customHeight="1">
      <c r="A59" s="17" t="s">
        <v>9</v>
      </c>
      <c r="B59" s="5" t="s">
        <v>61</v>
      </c>
      <c r="C59" s="5" t="s">
        <v>10</v>
      </c>
      <c r="D59" s="27">
        <v>4951.92212</v>
      </c>
      <c r="E59" s="27">
        <v>0</v>
      </c>
      <c r="F59" s="11"/>
    </row>
    <row r="60" spans="1:6" ht="68.25" customHeight="1">
      <c r="A60" s="15" t="s">
        <v>62</v>
      </c>
      <c r="B60" s="21" t="s">
        <v>63</v>
      </c>
      <c r="C60" s="21"/>
      <c r="D60" s="26">
        <f>D61+D63+D65</f>
        <v>81173.2354</v>
      </c>
      <c r="E60" s="26">
        <f>E61+E63+E65</f>
        <v>0</v>
      </c>
      <c r="F60" s="11"/>
    </row>
    <row r="61" spans="1:6" ht="54.75" customHeight="1">
      <c r="A61" s="17" t="s">
        <v>64</v>
      </c>
      <c r="B61" s="5" t="s">
        <v>65</v>
      </c>
      <c r="C61" s="5"/>
      <c r="D61" s="27">
        <f>D62</f>
        <v>2000</v>
      </c>
      <c r="E61" s="27">
        <f>E62</f>
        <v>0</v>
      </c>
      <c r="F61" s="11"/>
    </row>
    <row r="62" spans="1:6" ht="28.5" customHeight="1">
      <c r="A62" s="17" t="s">
        <v>66</v>
      </c>
      <c r="B62" s="5" t="s">
        <v>65</v>
      </c>
      <c r="C62" s="5" t="s">
        <v>67</v>
      </c>
      <c r="D62" s="27">
        <v>2000</v>
      </c>
      <c r="E62" s="28">
        <v>0</v>
      </c>
      <c r="F62" s="11"/>
    </row>
    <row r="63" spans="1:6" ht="51" customHeight="1">
      <c r="A63" s="17" t="s">
        <v>68</v>
      </c>
      <c r="B63" s="5" t="s">
        <v>69</v>
      </c>
      <c r="C63" s="5"/>
      <c r="D63" s="27">
        <f>D64</f>
        <v>67004</v>
      </c>
      <c r="E63" s="27">
        <f>E64</f>
        <v>0</v>
      </c>
      <c r="F63" s="11"/>
    </row>
    <row r="64" spans="1:6" ht="28.5" customHeight="1">
      <c r="A64" s="17" t="s">
        <v>70</v>
      </c>
      <c r="B64" s="5" t="s">
        <v>69</v>
      </c>
      <c r="C64" s="5" t="s">
        <v>71</v>
      </c>
      <c r="D64" s="27">
        <f>45000+22004</f>
        <v>67004</v>
      </c>
      <c r="E64" s="27">
        <v>0</v>
      </c>
      <c r="F64" s="11"/>
    </row>
    <row r="65" spans="1:6" ht="53.25" customHeight="1">
      <c r="A65" s="17" t="s">
        <v>72</v>
      </c>
      <c r="B65" s="5" t="s">
        <v>73</v>
      </c>
      <c r="C65" s="5"/>
      <c r="D65" s="27">
        <f>D66+D67+D68</f>
        <v>12169.2354</v>
      </c>
      <c r="E65" s="27">
        <f>E66+E67+E68</f>
        <v>0</v>
      </c>
      <c r="F65" s="11"/>
    </row>
    <row r="66" spans="1:6" ht="42.75" customHeight="1">
      <c r="A66" s="17" t="s">
        <v>74</v>
      </c>
      <c r="B66" s="5" t="s">
        <v>73</v>
      </c>
      <c r="C66" s="5" t="s">
        <v>75</v>
      </c>
      <c r="D66" s="27">
        <f>668.08122+11472.65418</f>
        <v>12140.7354</v>
      </c>
      <c r="E66" s="28">
        <v>0</v>
      </c>
      <c r="F66" s="11"/>
    </row>
    <row r="67" spans="1:6" ht="48.75" customHeight="1">
      <c r="A67" s="17" t="s">
        <v>9</v>
      </c>
      <c r="B67" s="5" t="s">
        <v>73</v>
      </c>
      <c r="C67" s="5" t="s">
        <v>10</v>
      </c>
      <c r="D67" s="27">
        <f>16.5+10</f>
        <v>26.5</v>
      </c>
      <c r="E67" s="28">
        <v>0</v>
      </c>
      <c r="F67" s="11"/>
    </row>
    <row r="68" spans="1:6" ht="24" customHeight="1">
      <c r="A68" s="17" t="s">
        <v>29</v>
      </c>
      <c r="B68" s="5" t="s">
        <v>73</v>
      </c>
      <c r="C68" s="5" t="s">
        <v>30</v>
      </c>
      <c r="D68" s="27">
        <v>2</v>
      </c>
      <c r="E68" s="28">
        <v>0</v>
      </c>
      <c r="F68" s="11"/>
    </row>
    <row r="69" spans="1:6" ht="84" customHeight="1">
      <c r="A69" s="15" t="s">
        <v>76</v>
      </c>
      <c r="B69" s="21" t="s">
        <v>77</v>
      </c>
      <c r="C69" s="21"/>
      <c r="D69" s="26">
        <f>D70+D71+D72</f>
        <v>13438.8032</v>
      </c>
      <c r="E69" s="26">
        <f>E70+E71+E72</f>
        <v>0</v>
      </c>
      <c r="F69" s="11"/>
    </row>
    <row r="70" spans="1:6" ht="37.5" customHeight="1">
      <c r="A70" s="17" t="s">
        <v>27</v>
      </c>
      <c r="B70" s="5" t="s">
        <v>77</v>
      </c>
      <c r="C70" s="5" t="s">
        <v>28</v>
      </c>
      <c r="D70" s="27">
        <v>12392.6132</v>
      </c>
      <c r="E70" s="28">
        <v>0</v>
      </c>
      <c r="F70" s="11"/>
    </row>
    <row r="71" spans="1:6" ht="52.5" customHeight="1">
      <c r="A71" s="17" t="s">
        <v>9</v>
      </c>
      <c r="B71" s="5" t="s">
        <v>77</v>
      </c>
      <c r="C71" s="5" t="s">
        <v>10</v>
      </c>
      <c r="D71" s="27">
        <f>669.69+250</f>
        <v>919.69</v>
      </c>
      <c r="E71" s="28">
        <v>0</v>
      </c>
      <c r="F71" s="11"/>
    </row>
    <row r="72" spans="1:6" ht="25.5" customHeight="1">
      <c r="A72" s="17" t="s">
        <v>29</v>
      </c>
      <c r="B72" s="5" t="s">
        <v>77</v>
      </c>
      <c r="C72" s="5" t="s">
        <v>30</v>
      </c>
      <c r="D72" s="27">
        <v>126.5</v>
      </c>
      <c r="E72" s="28">
        <v>0</v>
      </c>
      <c r="F72" s="11"/>
    </row>
    <row r="73" spans="1:6" ht="93">
      <c r="A73" s="15" t="s">
        <v>78</v>
      </c>
      <c r="B73" s="21" t="s">
        <v>79</v>
      </c>
      <c r="C73" s="10"/>
      <c r="D73" s="26">
        <f>D74+D75</f>
        <v>2951.76819</v>
      </c>
      <c r="E73" s="26">
        <f>E74+E75</f>
        <v>0</v>
      </c>
      <c r="F73" s="11"/>
    </row>
    <row r="74" spans="1:6" ht="45">
      <c r="A74" s="17" t="s">
        <v>9</v>
      </c>
      <c r="B74" s="5" t="s">
        <v>79</v>
      </c>
      <c r="C74" s="5" t="s">
        <v>10</v>
      </c>
      <c r="D74" s="27">
        <v>323.02</v>
      </c>
      <c r="E74" s="28">
        <v>0</v>
      </c>
      <c r="F74" s="11"/>
    </row>
    <row r="75" spans="1:6" ht="23.25" customHeight="1">
      <c r="A75" s="17" t="s">
        <v>35</v>
      </c>
      <c r="B75" s="5" t="s">
        <v>79</v>
      </c>
      <c r="C75" s="5" t="s">
        <v>36</v>
      </c>
      <c r="D75" s="27">
        <v>2628.74819</v>
      </c>
      <c r="E75" s="27">
        <v>0</v>
      </c>
      <c r="F75" s="11"/>
    </row>
    <row r="76" spans="1:6" ht="50.25" customHeight="1">
      <c r="A76" s="15" t="s">
        <v>80</v>
      </c>
      <c r="B76" s="21" t="s">
        <v>81</v>
      </c>
      <c r="C76" s="21"/>
      <c r="D76" s="26">
        <f>D77</f>
        <v>53022.194279999996</v>
      </c>
      <c r="E76" s="26">
        <f>E77</f>
        <v>0</v>
      </c>
      <c r="F76" s="11"/>
    </row>
    <row r="77" spans="1:6" ht="51" customHeight="1">
      <c r="A77" s="17" t="s">
        <v>9</v>
      </c>
      <c r="B77" s="5" t="s">
        <v>81</v>
      </c>
      <c r="C77" s="5" t="s">
        <v>10</v>
      </c>
      <c r="D77" s="27">
        <f>20510.37561+32511.81867</f>
        <v>53022.194279999996</v>
      </c>
      <c r="E77" s="27">
        <v>0</v>
      </c>
      <c r="F77" s="11"/>
    </row>
    <row r="78" spans="1:6" ht="102" customHeight="1">
      <c r="A78" s="15" t="s">
        <v>82</v>
      </c>
      <c r="B78" s="21" t="s">
        <v>83</v>
      </c>
      <c r="C78" s="21"/>
      <c r="D78" s="26">
        <f>D79+D80+D81</f>
        <v>2168.6399499999998</v>
      </c>
      <c r="E78" s="26">
        <f>E79+E80+E81</f>
        <v>0</v>
      </c>
      <c r="F78" s="11"/>
    </row>
    <row r="79" spans="1:6" ht="51" customHeight="1">
      <c r="A79" s="17" t="s">
        <v>9</v>
      </c>
      <c r="B79" s="5" t="s">
        <v>83</v>
      </c>
      <c r="C79" s="5" t="s">
        <v>10</v>
      </c>
      <c r="D79" s="27">
        <f>320.734+4.2</f>
        <v>324.93399999999997</v>
      </c>
      <c r="E79" s="27">
        <v>0</v>
      </c>
      <c r="F79" s="11"/>
    </row>
    <row r="80" spans="1:6" ht="29.25" customHeight="1">
      <c r="A80" s="17" t="s">
        <v>33</v>
      </c>
      <c r="B80" s="5" t="s">
        <v>83</v>
      </c>
      <c r="C80" s="5" t="s">
        <v>34</v>
      </c>
      <c r="D80" s="27">
        <f>50.15484+51.90316+21</f>
        <v>123.05799999999999</v>
      </c>
      <c r="E80" s="27">
        <v>0</v>
      </c>
      <c r="F80" s="11"/>
    </row>
    <row r="81" spans="1:6" ht="29.25" customHeight="1">
      <c r="A81" s="17" t="s">
        <v>35</v>
      </c>
      <c r="B81" s="5" t="s">
        <v>83</v>
      </c>
      <c r="C81" s="5" t="s">
        <v>36</v>
      </c>
      <c r="D81" s="27">
        <f>1581.64795+139</f>
        <v>1720.64795</v>
      </c>
      <c r="E81" s="27">
        <v>0</v>
      </c>
      <c r="F81" s="11"/>
    </row>
    <row r="82" spans="1:6" ht="78">
      <c r="A82" s="15" t="s">
        <v>84</v>
      </c>
      <c r="B82" s="21" t="s">
        <v>85</v>
      </c>
      <c r="C82" s="12"/>
      <c r="D82" s="26">
        <f>D83+D84+D85+D86+D87++D88+D89+D90+D91+D92+D93</f>
        <v>165864.60004000002</v>
      </c>
      <c r="E82" s="26">
        <f>E83+E84+E85+E86+E87+E88+E89+E90+E91+E92+E93</f>
        <v>3917.7289600000004</v>
      </c>
      <c r="F82" s="11"/>
    </row>
    <row r="83" spans="1:6" ht="34.5" customHeight="1">
      <c r="A83" s="17" t="s">
        <v>27</v>
      </c>
      <c r="B83" s="5" t="s">
        <v>85</v>
      </c>
      <c r="C83" s="5" t="s">
        <v>28</v>
      </c>
      <c r="D83" s="27">
        <v>6308.71592</v>
      </c>
      <c r="E83" s="27">
        <v>0</v>
      </c>
      <c r="F83" s="11"/>
    </row>
    <row r="84" spans="1:6" ht="30">
      <c r="A84" s="17" t="s">
        <v>74</v>
      </c>
      <c r="B84" s="5" t="s">
        <v>85</v>
      </c>
      <c r="C84" s="5" t="s">
        <v>75</v>
      </c>
      <c r="D84" s="27">
        <f>2204.65186+38373.46438+6189.92014+3.07558+0.92883</f>
        <v>46772.04078999999</v>
      </c>
      <c r="E84" s="27">
        <f>3.07558+0.92883</f>
        <v>4.00441</v>
      </c>
      <c r="F84" s="11"/>
    </row>
    <row r="85" spans="1:6" ht="45">
      <c r="A85" s="17" t="s">
        <v>9</v>
      </c>
      <c r="B85" s="5" t="s">
        <v>85</v>
      </c>
      <c r="C85" s="5" t="s">
        <v>10</v>
      </c>
      <c r="D85" s="27">
        <f>1178.7101+581.999+183.76+266.96055</f>
        <v>2211.42965</v>
      </c>
      <c r="E85" s="27">
        <v>266.96055</v>
      </c>
      <c r="F85" s="11"/>
    </row>
    <row r="86" spans="1:6" ht="30" hidden="1">
      <c r="A86" s="17" t="s">
        <v>86</v>
      </c>
      <c r="B86" s="5" t="s">
        <v>85</v>
      </c>
      <c r="C86" s="5" t="s">
        <v>87</v>
      </c>
      <c r="D86" s="27"/>
      <c r="E86" s="27">
        <v>0</v>
      </c>
      <c r="F86" s="11"/>
    </row>
    <row r="87" spans="1:6" ht="15" hidden="1">
      <c r="A87" s="17" t="s">
        <v>58</v>
      </c>
      <c r="B87" s="5" t="s">
        <v>85</v>
      </c>
      <c r="C87" s="5" t="s">
        <v>59</v>
      </c>
      <c r="D87" s="27"/>
      <c r="E87" s="27">
        <v>0</v>
      </c>
      <c r="F87" s="11"/>
    </row>
    <row r="88" spans="1:6" ht="15">
      <c r="A88" s="17" t="s">
        <v>43</v>
      </c>
      <c r="B88" s="5" t="s">
        <v>85</v>
      </c>
      <c r="C88" s="5" t="s">
        <v>44</v>
      </c>
      <c r="D88" s="27">
        <v>3646.764</v>
      </c>
      <c r="E88" s="27">
        <v>3646.764</v>
      </c>
      <c r="F88" s="11"/>
    </row>
    <row r="89" spans="1:6" ht="15">
      <c r="A89" s="17" t="s">
        <v>33</v>
      </c>
      <c r="B89" s="5" t="s">
        <v>85</v>
      </c>
      <c r="C89" s="5" t="s">
        <v>34</v>
      </c>
      <c r="D89" s="27">
        <v>30342.30879</v>
      </c>
      <c r="E89" s="27">
        <v>0</v>
      </c>
      <c r="F89" s="11"/>
    </row>
    <row r="90" spans="1:6" ht="21" customHeight="1">
      <c r="A90" s="17" t="s">
        <v>35</v>
      </c>
      <c r="B90" s="5" t="s">
        <v>85</v>
      </c>
      <c r="C90" s="5" t="s">
        <v>36</v>
      </c>
      <c r="D90" s="27">
        <v>76494.62329</v>
      </c>
      <c r="E90" s="27">
        <v>0</v>
      </c>
      <c r="F90" s="11"/>
    </row>
    <row r="91" spans="1:6" ht="21" customHeight="1" hidden="1">
      <c r="A91" s="17" t="s">
        <v>88</v>
      </c>
      <c r="B91" s="5" t="s">
        <v>85</v>
      </c>
      <c r="C91" s="5" t="s">
        <v>89</v>
      </c>
      <c r="D91" s="27"/>
      <c r="E91" s="27">
        <v>0</v>
      </c>
      <c r="F91" s="11"/>
    </row>
    <row r="92" spans="1:6" ht="21" customHeight="1">
      <c r="A92" s="17" t="s">
        <v>29</v>
      </c>
      <c r="B92" s="5" t="s">
        <v>85</v>
      </c>
      <c r="C92" s="5" t="s">
        <v>30</v>
      </c>
      <c r="D92" s="27">
        <f>86.7176+2</f>
        <v>88.7176</v>
      </c>
      <c r="E92" s="27">
        <v>0</v>
      </c>
      <c r="F92" s="11"/>
    </row>
    <row r="93" spans="1:6" ht="21" customHeight="1" hidden="1">
      <c r="A93" s="17" t="s">
        <v>90</v>
      </c>
      <c r="B93" s="5" t="s">
        <v>85</v>
      </c>
      <c r="C93" s="5" t="s">
        <v>91</v>
      </c>
      <c r="D93" s="27"/>
      <c r="E93" s="27">
        <v>0</v>
      </c>
      <c r="F93" s="11"/>
    </row>
    <row r="94" spans="1:6" ht="50.25" customHeight="1">
      <c r="A94" s="25" t="s">
        <v>92</v>
      </c>
      <c r="B94" s="21" t="s">
        <v>93</v>
      </c>
      <c r="C94" s="21"/>
      <c r="D94" s="26">
        <f>D95</f>
        <v>50</v>
      </c>
      <c r="E94" s="26">
        <f>E95</f>
        <v>0</v>
      </c>
      <c r="F94" s="11"/>
    </row>
    <row r="95" spans="1:6" ht="48" customHeight="1">
      <c r="A95" s="17" t="s">
        <v>9</v>
      </c>
      <c r="B95" s="5" t="s">
        <v>93</v>
      </c>
      <c r="C95" s="5" t="s">
        <v>10</v>
      </c>
      <c r="D95" s="27">
        <v>50</v>
      </c>
      <c r="E95" s="28">
        <v>0</v>
      </c>
      <c r="F95" s="11"/>
    </row>
    <row r="96" spans="1:6" ht="46.5" hidden="1">
      <c r="A96" s="15" t="s">
        <v>94</v>
      </c>
      <c r="B96" s="21" t="s">
        <v>95</v>
      </c>
      <c r="C96" s="21"/>
      <c r="D96" s="26">
        <f>D97</f>
        <v>0</v>
      </c>
      <c r="E96" s="26">
        <f>E97</f>
        <v>0</v>
      </c>
      <c r="F96" s="11"/>
    </row>
    <row r="97" spans="1:6" ht="45" hidden="1">
      <c r="A97" s="17" t="s">
        <v>9</v>
      </c>
      <c r="B97" s="5" t="s">
        <v>95</v>
      </c>
      <c r="C97" s="5" t="s">
        <v>10</v>
      </c>
      <c r="D97" s="27"/>
      <c r="E97" s="28"/>
      <c r="F97" s="11"/>
    </row>
    <row r="98" spans="1:6" ht="46.5" hidden="1">
      <c r="A98" s="15" t="s">
        <v>96</v>
      </c>
      <c r="B98" s="21" t="s">
        <v>97</v>
      </c>
      <c r="C98" s="21"/>
      <c r="D98" s="26">
        <f>D99</f>
        <v>0</v>
      </c>
      <c r="E98" s="26">
        <f>E99</f>
        <v>0</v>
      </c>
      <c r="F98" s="11"/>
    </row>
    <row r="99" spans="1:6" ht="45" hidden="1">
      <c r="A99" s="17" t="s">
        <v>9</v>
      </c>
      <c r="B99" s="5" t="s">
        <v>97</v>
      </c>
      <c r="C99" s="5" t="s">
        <v>10</v>
      </c>
      <c r="D99" s="27"/>
      <c r="E99" s="28"/>
      <c r="F99" s="11"/>
    </row>
    <row r="100" spans="1:6" ht="108.75">
      <c r="A100" s="15" t="s">
        <v>98</v>
      </c>
      <c r="B100" s="21" t="s">
        <v>99</v>
      </c>
      <c r="C100" s="21"/>
      <c r="D100" s="26">
        <f>D101</f>
        <v>31</v>
      </c>
      <c r="E100" s="26">
        <f>E101</f>
        <v>0</v>
      </c>
      <c r="F100" s="11"/>
    </row>
    <row r="101" spans="1:6" ht="45">
      <c r="A101" s="17" t="s">
        <v>9</v>
      </c>
      <c r="B101" s="5" t="s">
        <v>99</v>
      </c>
      <c r="C101" s="5" t="s">
        <v>10</v>
      </c>
      <c r="D101" s="27">
        <v>31</v>
      </c>
      <c r="E101" s="28">
        <v>0</v>
      </c>
      <c r="F101" s="11"/>
    </row>
    <row r="102" spans="1:6" ht="46.5" hidden="1">
      <c r="A102" s="15" t="s">
        <v>100</v>
      </c>
      <c r="B102" s="21" t="s">
        <v>101</v>
      </c>
      <c r="C102" s="21"/>
      <c r="D102" s="26">
        <f>D103+D104</f>
        <v>0</v>
      </c>
      <c r="E102" s="26">
        <f>E103+E104</f>
        <v>0</v>
      </c>
      <c r="F102" s="11"/>
    </row>
    <row r="103" spans="1:6" ht="45" hidden="1">
      <c r="A103" s="17" t="s">
        <v>102</v>
      </c>
      <c r="B103" s="5" t="s">
        <v>101</v>
      </c>
      <c r="C103" s="5" t="s">
        <v>75</v>
      </c>
      <c r="D103" s="27"/>
      <c r="E103" s="27">
        <v>0</v>
      </c>
      <c r="F103" s="11"/>
    </row>
    <row r="104" spans="1:6" ht="45" hidden="1">
      <c r="A104" s="17" t="s">
        <v>9</v>
      </c>
      <c r="B104" s="5" t="s">
        <v>101</v>
      </c>
      <c r="C104" s="5" t="s">
        <v>10</v>
      </c>
      <c r="D104" s="27"/>
      <c r="E104" s="28">
        <v>0</v>
      </c>
      <c r="F104" s="11"/>
    </row>
    <row r="105" spans="1:6" ht="140.25" hidden="1">
      <c r="A105" s="15" t="s">
        <v>103</v>
      </c>
      <c r="B105" s="21" t="s">
        <v>104</v>
      </c>
      <c r="C105" s="21"/>
      <c r="D105" s="26">
        <f>D106</f>
        <v>0</v>
      </c>
      <c r="E105" s="26">
        <f>E106</f>
        <v>0</v>
      </c>
      <c r="F105" s="11"/>
    </row>
    <row r="106" spans="1:6" ht="45" hidden="1">
      <c r="A106" s="17" t="s">
        <v>9</v>
      </c>
      <c r="B106" s="5" t="s">
        <v>104</v>
      </c>
      <c r="C106" s="5" t="s">
        <v>10</v>
      </c>
      <c r="D106" s="27"/>
      <c r="E106" s="28"/>
      <c r="F106" s="11"/>
    </row>
    <row r="107" spans="1:6" ht="62.25">
      <c r="A107" s="15" t="s">
        <v>105</v>
      </c>
      <c r="B107" s="21" t="s">
        <v>106</v>
      </c>
      <c r="C107" s="21"/>
      <c r="D107" s="26">
        <f>D110+D108+D109</f>
        <v>5555.758025</v>
      </c>
      <c r="E107" s="26">
        <f>E110+E108+E109</f>
        <v>0</v>
      </c>
      <c r="F107" s="11"/>
    </row>
    <row r="108" spans="1:6" ht="30">
      <c r="A108" s="17" t="s">
        <v>27</v>
      </c>
      <c r="B108" s="5" t="s">
        <v>106</v>
      </c>
      <c r="C108" s="5" t="s">
        <v>28</v>
      </c>
      <c r="D108" s="27">
        <v>5396.758025</v>
      </c>
      <c r="E108" s="27">
        <v>0</v>
      </c>
      <c r="F108" s="11"/>
    </row>
    <row r="109" spans="1:6" ht="45">
      <c r="A109" s="17" t="s">
        <v>9</v>
      </c>
      <c r="B109" s="5" t="s">
        <v>106</v>
      </c>
      <c r="C109" s="5" t="s">
        <v>10</v>
      </c>
      <c r="D109" s="27">
        <v>59</v>
      </c>
      <c r="E109" s="27">
        <v>0</v>
      </c>
      <c r="F109" s="11"/>
    </row>
    <row r="110" spans="1:6" ht="26.25" customHeight="1">
      <c r="A110" s="17" t="s">
        <v>90</v>
      </c>
      <c r="B110" s="5" t="s">
        <v>106</v>
      </c>
      <c r="C110" s="5" t="s">
        <v>91</v>
      </c>
      <c r="D110" s="27">
        <v>100</v>
      </c>
      <c r="E110" s="27">
        <v>0</v>
      </c>
      <c r="F110" s="11"/>
    </row>
    <row r="111" spans="1:6" ht="84.75" customHeight="1">
      <c r="A111" s="15" t="s">
        <v>107</v>
      </c>
      <c r="B111" s="21" t="s">
        <v>108</v>
      </c>
      <c r="C111" s="21"/>
      <c r="D111" s="26">
        <f>D112</f>
        <v>1916.75</v>
      </c>
      <c r="E111" s="26">
        <f>E112</f>
        <v>1916.75</v>
      </c>
      <c r="F111" s="11"/>
    </row>
    <row r="112" spans="1:6" ht="67.5" customHeight="1">
      <c r="A112" s="17" t="s">
        <v>49</v>
      </c>
      <c r="B112" s="5" t="s">
        <v>108</v>
      </c>
      <c r="C112" s="5" t="s">
        <v>18</v>
      </c>
      <c r="D112" s="27">
        <v>1916.75</v>
      </c>
      <c r="E112" s="27">
        <v>1916.75</v>
      </c>
      <c r="F112" s="11"/>
    </row>
    <row r="113" spans="1:6" ht="140.25" hidden="1">
      <c r="A113" s="15" t="s">
        <v>103</v>
      </c>
      <c r="B113" s="21" t="s">
        <v>109</v>
      </c>
      <c r="C113" s="21"/>
      <c r="D113" s="26">
        <f>D114</f>
        <v>0</v>
      </c>
      <c r="E113" s="26">
        <f>E114</f>
        <v>0</v>
      </c>
      <c r="F113" s="11"/>
    </row>
    <row r="114" spans="1:6" ht="35.25" customHeight="1" hidden="1">
      <c r="A114" s="17" t="s">
        <v>58</v>
      </c>
      <c r="B114" s="5" t="s">
        <v>109</v>
      </c>
      <c r="C114" s="5" t="s">
        <v>59</v>
      </c>
      <c r="D114" s="27"/>
      <c r="E114" s="27">
        <v>0</v>
      </c>
      <c r="F114" s="11"/>
    </row>
    <row r="115" spans="1:6" ht="30.75">
      <c r="A115" s="15" t="s">
        <v>110</v>
      </c>
      <c r="B115" s="21" t="s">
        <v>111</v>
      </c>
      <c r="C115" s="21"/>
      <c r="D115" s="26">
        <f>D116+D117+D118+D119</f>
        <v>3351.67639</v>
      </c>
      <c r="E115" s="26">
        <f>E116+E117+E118+E119</f>
        <v>0</v>
      </c>
      <c r="F115" s="11"/>
    </row>
    <row r="116" spans="1:6" ht="35.25" customHeight="1">
      <c r="A116" s="17" t="s">
        <v>74</v>
      </c>
      <c r="B116" s="5" t="s">
        <v>111</v>
      </c>
      <c r="C116" s="5" t="s">
        <v>75</v>
      </c>
      <c r="D116" s="27">
        <v>1782.69259</v>
      </c>
      <c r="E116" s="28">
        <v>0</v>
      </c>
      <c r="F116" s="11" t="s">
        <v>112</v>
      </c>
    </row>
    <row r="117" spans="1:6" ht="45">
      <c r="A117" s="17" t="s">
        <v>9</v>
      </c>
      <c r="B117" s="5" t="s">
        <v>111</v>
      </c>
      <c r="C117" s="5" t="s">
        <v>10</v>
      </c>
      <c r="D117" s="27">
        <v>68.9838</v>
      </c>
      <c r="E117" s="28">
        <v>0</v>
      </c>
      <c r="F117" s="7" t="s">
        <v>113</v>
      </c>
    </row>
    <row r="118" spans="1:6" ht="30">
      <c r="A118" s="17" t="s">
        <v>86</v>
      </c>
      <c r="B118" s="5" t="s">
        <v>111</v>
      </c>
      <c r="C118" s="5" t="s">
        <v>87</v>
      </c>
      <c r="D118" s="27">
        <v>1000</v>
      </c>
      <c r="E118" s="28">
        <v>0</v>
      </c>
      <c r="F118" s="14"/>
    </row>
    <row r="119" spans="1:5" ht="22.5" customHeight="1">
      <c r="A119" s="17" t="s">
        <v>114</v>
      </c>
      <c r="B119" s="5" t="s">
        <v>111</v>
      </c>
      <c r="C119" s="5" t="s">
        <v>115</v>
      </c>
      <c r="D119" s="27">
        <v>500</v>
      </c>
      <c r="E119" s="28">
        <v>0</v>
      </c>
    </row>
    <row r="120" spans="1:5" ht="21.75" customHeight="1">
      <c r="A120" s="3" t="s">
        <v>116</v>
      </c>
      <c r="B120" s="9"/>
      <c r="C120" s="9"/>
      <c r="D120" s="30">
        <f>D8+D11+D13+D16+D18+D22+D27+D32+D35+D37+D39+D41+D45+D47+D50+D53+D58+D60+D69+D73+D76+D78+D82+D94+D96+D98+D100+D102+D105+D107+D111+D113+D115</f>
        <v>862956.6849549998</v>
      </c>
      <c r="E120" s="30">
        <f>SUM(E8+E11+E13+E16+E18+E27+E32+E35+E37+E39+E41+E45+E47+E53+E58+E60+E69+E73+E76+E82+E94+E96+E98+E100+E102+E107+E115+E50+E78+E111+E105+E113+E22)</f>
        <v>140100.52088</v>
      </c>
    </row>
    <row r="121" ht="12.75">
      <c r="D121" s="19"/>
    </row>
    <row r="122" ht="12.75">
      <c r="D122" s="2"/>
    </row>
    <row r="123" ht="12.75">
      <c r="D123" s="19"/>
    </row>
  </sheetData>
  <sheetProtection/>
  <autoFilter ref="C2:C123"/>
  <mergeCells count="6">
    <mergeCell ref="A6:A7"/>
    <mergeCell ref="B6:B7"/>
    <mergeCell ref="C6:C7"/>
    <mergeCell ref="D6:E6"/>
    <mergeCell ref="A4:E4"/>
    <mergeCell ref="D2:F2"/>
  </mergeCells>
  <printOptions/>
  <pageMargins left="0.7874015748031497" right="0.1968503937007874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root</cp:lastModifiedBy>
  <cp:lastPrinted>2020-11-05T04:37:39Z</cp:lastPrinted>
  <dcterms:modified xsi:type="dcterms:W3CDTF">2020-11-05T07:13:04Z</dcterms:modified>
  <cp:category/>
  <cp:version/>
  <cp:contentType/>
  <cp:contentStatus/>
</cp:coreProperties>
</file>